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<sst xmlns="http://schemas.openxmlformats.org/spreadsheetml/2006/main" count="27204" uniqueCount="804">
  <si>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</si>
  <si>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</si>
  <si>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</si>
  <si>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</si>
  <si>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</si>
  <si>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</si>
  <si>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</si>
  <si>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</si>
  <si>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</si>
  <si>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</si>
  <si>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</si>
  <si>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</si>
  <si>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</si>
  <si>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</si>
  <si>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</si>
  <si>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</si>
  <si>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</si>
  <si>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</si>
  <si>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</si>
  <si>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</si>
  <si>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</si>
  <si>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</si>
  <si>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</si>
  <si>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</si>
  <si>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</si>
  <si>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</si>
  <si>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</si>
  <si>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</si>
  <si>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</si>
  <si>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</si>
  <si>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</si>
  <si>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</si>
  <si>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</si>
  <si>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</si>
  <si>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</si>
  <si>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</si>
  <si>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</si>
  <si>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</si>
  <si>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</si>
  <si>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</si>
  <si>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</si>
  <si>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</si>
  <si>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</si>
  <si>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</si>
  <si>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</si>
  <si>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</si>
  <si>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</si>
  <si>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</si>
  <si>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</si>
  <si>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</si>
  <si>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</si>
  <si>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</si>
  <si>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</si>
  <si>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</si>
  <si>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</si>
  <si>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</si>
  <si>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</si>
  <si>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</si>
  <si>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</si>
  <si>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</si>
  <si>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</si>
  <si>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</si>
  <si>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</si>
  <si>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</si>
  <si>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</si>
  <si>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</si>
  <si>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</si>
  <si>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</si>
  <si>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</si>
  <si>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</si>
  <si>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</si>
  <si>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</si>
  <si>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</si>
  <si>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</si>
  <si>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</si>
  <si>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</si>
  <si>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</si>
  <si>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</si>
  <si>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</si>
  <si>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</si>
  <si>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</si>
  <si>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</si>
  <si>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</si>
  <si>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</si>
  <si>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</si>
  <si>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</si>
  <si>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</si>
  <si>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</si>
  <si>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</si>
  <si>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</si>
  <si>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</si>
  <si>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</si>
  <si>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</si>
  <si>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</si>
  <si>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</si>
  <si>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</si>
  <si>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</si>
  <si>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</si>
  <si>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</si>
  <si>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</si>
  <si>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</si>
  <si>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</si>
  <si>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</si>
  <si>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</si>
  <si>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</si>
  <si>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</si>
  <si>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</si>
  <si>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</si>
  <si>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</si>
  <si>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</si>
  <si>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</si>
  <si>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</si>
  <si>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</si>
  <si>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</si>
  <si>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</si>
  <si>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</si>
  <si>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</si>
  <si>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</si>
  <si>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</si>
  <si>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</si>
  <si>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</si>
  <si>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</si>
  <si>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</si>
  <si>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</si>
  <si>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</si>
  <si>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</si>
  <si>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</si>
  <si>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</si>
  <si>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</si>
  <si>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</si>
  <si>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</si>
  <si>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</si>
  <si>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</si>
  <si>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</si>
  <si>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</si>
  <si>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</si>
  <si>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</si>
  <si>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</si>
  <si>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</si>
  <si>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</si>
  <si>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</si>
  <si>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</si>
  <si>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</si>
  <si>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</si>
  <si>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</si>
  <si>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</si>
  <si>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</si>
  <si>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</si>
  <si>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</si>
  <si>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</si>
  <si>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</si>
  <si>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</si>
  <si>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</si>
  <si>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</si>
  <si>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</si>
  <si>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</si>
  <si>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</si>
  <si>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</si>
  <si>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</si>
  <si>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</si>
  <si>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</si>
  <si>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</si>
  <si>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</si>
  <si>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</si>
  <si>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</si>
  <si>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</si>
  <si>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</si>
  <si>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</si>
  <si>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</si>
  <si>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</si>
  <si>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</si>
  <si>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</si>
  <si>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</si>
  <si>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</si>
  <si>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</si>
  <si>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</si>
  <si>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</si>
  <si>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</si>
  <si>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</si>
  <si>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</si>
  <si>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</si>
  <si>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</si>
  <si>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</si>
  <si>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</si>
  <si>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</si>
  <si>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</si>
  <si>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</si>
  <si>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</si>
  <si>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</si>
  <si>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</si>
  <si>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</si>
  <si>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</si>
  <si>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</si>
  <si>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</si>
  <si>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</si>
  <si>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</si>
  <si>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</si>
  <si>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</si>
  <si>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</si>
  <si>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</si>
  <si>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</si>
  <si>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</si>
  <si>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</si>
  <si>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</si>
  <si>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</si>
  <si>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</si>
  <si>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</si>
  <si>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</si>
  <si>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</si>
  <si>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</si>
  <si>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</si>
  <si>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</si>
  <si>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</si>
  <si>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</si>
  <si>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</si>
  <si>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</si>
  <si>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</si>
  <si>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</si>
  <si>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</si>
  <si>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</si>
  <si>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</si>
  <si>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</si>
  <si>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</si>
  <si>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</si>
  <si>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</si>
  <si>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</si>
  <si>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</si>
  <si>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</si>
  <si>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</si>
  <si>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</si>
  <si>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</si>
  <si>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</si>
  <si>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</si>
  <si>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</si>
  <si>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</si>
  <si>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</si>
  <si>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</si>
  <si>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</si>
  <si>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</si>
  <si>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</si>
  <si>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</si>
  <si>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</si>
  <si>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</si>
  <si>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</si>
  <si>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</si>
  <si>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</si>
  <si>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</si>
  <si>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</si>
  <si>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</si>
  <si>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</si>
  <si>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</si>
  <si>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</si>
  <si>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</si>
  <si>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</si>
  <si>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</si>
  <si>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</si>
  <si>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</si>
  <si>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</si>
  <si>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</si>
  <si>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</si>
  <si>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</si>
  <si>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</si>
  <si>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</si>
  <si>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</si>
  <si>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</si>
  <si>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</si>
  <si>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</si>
  <si>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</si>
  <si>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</si>
  <si>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</si>
  <si>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</si>
  <si>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</si>
  <si>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</si>
  <si>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</si>
  <si>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</si>
  <si>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</si>
  <si>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</si>
  <si>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</si>
  <si>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</si>
  <si>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</si>
  <si>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</si>
  <si>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</si>
  <si>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</si>
  <si>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</si>
  <si>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</si>
  <si>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</si>
  <si>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</si>
  <si>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</si>
  <si>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</si>
  <si>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</si>
  <si>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</si>
  <si>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</si>
  <si>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</si>
  <si>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</si>
  <si>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</si>
  <si>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</si>
  <si>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</si>
  <si>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</si>
  <si>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</si>
  <si>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</si>
  <si>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</si>
  <si>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</si>
  <si>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</si>
  <si>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</si>
  <si>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</si>
  <si>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</si>
  <si>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</si>
  <si>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</si>
  <si>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</si>
  <si>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</si>
  <si>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</si>
  <si>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</si>
  <si>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</si>
  <si>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</si>
  <si>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</si>
  <si>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</si>
  <si>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</si>
  <si>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</si>
  <si>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</si>
  <si>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</si>
  <si>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</si>
  <si>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</si>
  <si>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</si>
  <si>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</si>
  <si>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</si>
  <si>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</si>
  <si>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</si>
  <si>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</si>
  <si>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</si>
  <si>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</si>
  <si>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</si>
  <si>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</si>
  <si>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</si>
  <si>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</si>
  <si>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</si>
  <si>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</si>
  <si>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</si>
  <si>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</si>
  <si>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</si>
  <si>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</si>
  <si>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</si>
  <si>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</si>
  <si>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</si>
  <si>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</si>
  <si>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</si>
  <si>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</si>
  <si>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</si>
  <si>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</si>
  <si>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</si>
  <si>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</si>
  <si>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</si>
  <si>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</si>
  <si>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</si>
  <si>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</si>
  <si>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</si>
  <si>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</si>
  <si>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</si>
  <si>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</si>
  <si>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</si>
  <si>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</si>
  <si>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</si>
  <si>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</si>
  <si>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</si>
  <si>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</si>
  <si>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</si>
  <si>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</si>
  <si>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</si>
  <si>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</si>
  <si>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</si>
  <si>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</si>
  <si>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</si>
  <si>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</si>
  <si>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</si>
  <si>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</si>
  <si>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</si>
  <si>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</si>
  <si>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</si>
  <si>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</si>
  <si>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</si>
  <si>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</si>
  <si>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</si>
  <si>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</si>
  <si>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</si>
  <si>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</si>
  <si>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</si>
  <si>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</si>
  <si>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</si>
  <si>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</si>
  <si>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</si>
  <si>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</si>
  <si>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</si>
  <si>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</si>
  <si>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</si>
  <si>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</si>
  <si>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</si>
  <si>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</si>
  <si>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</si>
  <si>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</si>
  <si>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</si>
  <si>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</si>
  <si>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</si>
  <si>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</si>
  <si>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</si>
  <si>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</si>
  <si>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</si>
  <si>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</si>
  <si>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</si>
  <si>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</si>
  <si>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</si>
  <si>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</si>
  <si>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</si>
  <si>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</si>
  <si>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</si>
  <si>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</si>
  <si>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</si>
  <si>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</si>
  <si>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</si>
  <si>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</si>
  <si>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</si>
  <si>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</si>
  <si>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</si>
  <si>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</si>
  <si>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</si>
  <si>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</si>
  <si>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</si>
  <si>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</si>
  <si>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</si>
  <si>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</si>
  <si>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</si>
  <si>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</si>
  <si>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</si>
  <si>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</si>
  <si>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</si>
  <si>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</si>
  <si>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</si>
  <si>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</si>
  <si>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</si>
  <si>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</si>
  <si>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</si>
  <si>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</si>
  <si>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</si>
  <si>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</si>
  <si>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</si>
  <si>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</si>
  <si>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</si>
  <si>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</si>
  <si>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</si>
  <si>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</si>
  <si>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</si>
  <si>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</si>
  <si>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</si>
  <si>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</si>
  <si>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</si>
  <si>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</si>
  <si>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</si>
  <si>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</si>
  <si>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</si>
  <si>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</si>
  <si>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</si>
  <si>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</si>
  <si>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</si>
  <si>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</si>
  <si>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</si>
  <si>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</si>
  <si>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</si>
  <si>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</si>
  <si>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</si>
  <si>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</si>
  <si>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</si>
  <si>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</si>
  <si>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</si>
  <si>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</si>
  <si>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</si>
  <si>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</si>
  <si>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</si>
  <si>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</si>
  <si>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</si>
  <si>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</si>
  <si>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</si>
  <si>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</si>
  <si>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</si>
  <si>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</si>
  <si>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</si>
  <si>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</si>
  <si>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</si>
  <si>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</si>
  <si>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</si>
  <si>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</si>
  <si>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</si>
  <si>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</si>
  <si>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</si>
  <si>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</si>
  <si>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</si>
  <si>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</si>
  <si>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</si>
  <si>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</si>
  <si>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</si>
  <si>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</si>
  <si>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</si>
  <si>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</si>
  <si>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</si>
  <si>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</si>
  <si>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</si>
  <si>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</si>
  <si>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</si>
  <si>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</si>
  <si>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</si>
  <si>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</si>
  <si>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</si>
  <si>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</si>
  <si>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</si>
  <si>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</si>
  <si>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</si>
  <si>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</si>
  <si>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</si>
  <si>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</si>
  <si>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</si>
  <si>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</si>
  <si>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</si>
  <si>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</si>
  <si>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</si>
  <si>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</si>
  <si>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</si>
  <si>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</si>
  <si>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</si>
  <si>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</si>
  <si>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</si>
  <si>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</si>
  <si>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</si>
  <si>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</si>
  <si>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</si>
  <si>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</si>
  <si>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</si>
  <si>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</si>
  <si>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</si>
  <si>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</si>
  <si>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</si>
  <si>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</si>
  <si>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</si>
  <si>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</si>
  <si>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</si>
  <si>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</si>
  <si>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</si>
  <si>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</si>
  <si>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</si>
  <si>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</si>
  <si>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</si>
  <si>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</si>
  <si>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</si>
  <si>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</si>
  <si>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</si>
  <si>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</si>
  <si>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</si>
  <si>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</si>
  <si>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</si>
  <si>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</si>
  <si>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</si>
  <si>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</si>
  <si>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</si>
  <si>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</si>
  <si>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</si>
  <si>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</si>
  <si>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</si>
  <si>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</si>
  <si>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</si>
  <si>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</si>
  <si>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</si>
  <si>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</si>
  <si>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</si>
  <si>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</si>
  <si>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</si>
  <si>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</si>
  <si>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</si>
  <si>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</si>
  <si>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</si>
  <si>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</si>
  <si>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</si>
  <si>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</si>
  <si>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</si>
  <si>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</si>
  <si>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</si>
  <si>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</si>
  <si>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</si>
  <si>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</si>
  <si>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</si>
  <si>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</si>
  <si>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</si>
  <si>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</si>
  <si>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</si>
  <si>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</si>
  <si>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</si>
  <si>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</si>
  <si>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</si>
  <si>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</si>
  <si>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</si>
  <si>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</si>
  <si>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</si>
  <si>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</si>
  <si>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</si>
  <si>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</si>
  <si>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</si>
  <si>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</si>
  <si>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</si>
  <si>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</si>
  <si>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</si>
  <si>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</si>
  <si>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</si>
  <si>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</si>
  <si>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</si>
  <si>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</si>
  <si>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</si>
  <si>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</si>
  <si>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</si>
  <si>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</si>
  <si>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</si>
  <si>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</si>
  <si>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</si>
  <si>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</si>
  <si>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</si>
  <si>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</si>
  <si>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</si>
  <si>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</si>
  <si>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</si>
  <si>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</si>
  <si>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</si>
  <si>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</si>
  <si>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</si>
  <si>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</si>
  <si>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</si>
  <si>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</si>
  <si>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</si>
  <si>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</si>
  <si>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</si>
  <si>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</si>
  <si>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</si>
  <si>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</si>
  <si>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</si>
  <si>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</si>
  <si>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</si>
  <si>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</si>
  <si>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</si>
  <si>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</si>
  <si>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</si>
  <si>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</si>
  <si>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</si>
  <si>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</si>
  <si>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</si>
  <si>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</si>
  <si>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</si>
  <si>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</si>
  <si>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</si>
  <si>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</si>
  <si>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</si>
  <si>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</si>
  <si>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</si>
  <si>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</si>
  <si>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</si>
  <si>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</si>
  <si>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</si>
  <si>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</si>
  <si>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</si>
  <si>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</si>
  <si>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</si>
  <si>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</si>
  <si>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</si>
  <si>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</si>
  <si>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</si>
  <si>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</si>
  <si>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</si>
  <si>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</si>
  <si>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</si>
  <si>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</si>
  <si>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</si>
  <si>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</si>
  <si>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</si>
  <si>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</si>
  <si>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</si>
  <si>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</si>
  <si>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</si>
  <si>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</si>
  <si>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</si>
  <si>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</si>
  <si>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</si>
  <si>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</si>
  <si>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</si>
  <si>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</si>
  <si>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</si>
  <si>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</si>
  <si>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</si>
  <si>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</si>
  <si>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</si>
  <si>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</si>
  <si>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</si>
  <si>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</si>
  <si>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</si>
  <si>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</si>
  <si>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</si>
  <si>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</si>
  <si>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</si>
  <si>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</si>
  <si>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</si>
  <si>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</si>
  <si>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</si>
  <si>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</si>
  <si>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</si>
  <si>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</si>
  <si>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</si>
  <si>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</si>
  <si>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</si>
  <si>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</si>
  <si>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</si>
  <si>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</si>
  <si>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</si>
  <si>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</si>
  <si>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</si>
  <si>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</si>
  <si>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</si>
  <si>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</si>
  <si>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</si>
  <si>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</si>
  <si>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</si>
  <si>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</si>
  <si>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</si>
  <si>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</si>
  <si>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</si>
  <si>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</si>
  <si>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</si>
  <si>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</si>
  <si>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</si>
  <si>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</si>
  <si>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</si>
  <si>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</si>
  <si>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</si>
  <si>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</si>
  <si>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</si>
  <si>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</si>
  <si>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</si>
  <si>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</si>
  <si>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</si>
  <si>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</si>
  <si>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</si>
  <si>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</si>
  <si>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</si>
  <si>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</si>
  <si>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</si>
  <si>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</si>
  <si>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июль, сентябрь</t>
  </si>
  <si>
    <t>март, декабрь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</si>
  <si>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</si>
  <si>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</si>
  <si>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</si>
  <si>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</si>
  <si>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</si>
  <si>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</si>
  <si>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</si>
  <si>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</si>
  <si>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</si>
  <si>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27А по ул. Строительная за 2016 год</t>
  </si>
  <si>
    <t>июль, август</t>
  </si>
  <si>
    <t>сентябрь, ноябрь</t>
  </si>
  <si>
    <t>май, сен, окт</t>
  </si>
  <si>
    <t>май, ноябрь</t>
  </si>
  <si>
    <t>май, авг, ноя</t>
  </si>
  <si>
    <t xml:space="preserve"> январь</t>
  </si>
  <si>
    <t>январь, март</t>
  </si>
  <si>
    <t>январь, апрель</t>
  </si>
  <si>
    <t>апр, июн, июл</t>
  </si>
  <si>
    <t>март, январь</t>
  </si>
  <si>
    <t>ноябрь, январь</t>
  </si>
  <si>
    <t>апр, май, ноя</t>
  </si>
  <si>
    <t xml:space="preserve"> декабрь декабрь</t>
  </si>
  <si>
    <t>декабрь, январь</t>
  </si>
  <si>
    <t>янв, май, июн, окт, дек</t>
  </si>
  <si>
    <t>34 | 1</t>
  </si>
  <si>
    <t>19,2 | 24</t>
  </si>
  <si>
    <t>7,2 | 18</t>
  </si>
  <si>
    <t>4,4 | 3</t>
  </si>
  <si>
    <t>399 | 1</t>
  </si>
  <si>
    <t>5 | 1</t>
  </si>
  <si>
    <t>202,8 | 249</t>
  </si>
  <si>
    <t>135,2 | 136</t>
  </si>
  <si>
    <t>202,8 | 24</t>
  </si>
  <si>
    <t>135,2 | 24</t>
  </si>
  <si>
    <t>117 | 1</t>
  </si>
  <si>
    <t>338 | 2</t>
  </si>
  <si>
    <t>573 | 28</t>
  </si>
  <si>
    <t>286,5 | 22</t>
  </si>
  <si>
    <t>0,10314 | 6</t>
  </si>
  <si>
    <t>5,73 | 40</t>
  </si>
  <si>
    <t>5,73 | 10</t>
  </si>
  <si>
    <t>5,73 | 12</t>
  </si>
  <si>
    <t>573 | 32</t>
  </si>
  <si>
    <t>286,5 | 8</t>
  </si>
  <si>
    <t>7,2 | 1</t>
  </si>
  <si>
    <t>130 | 2</t>
  </si>
  <si>
    <t>4 | 122</t>
  </si>
  <si>
    <t>61 | 24</t>
  </si>
  <si>
    <t>573 | 74</t>
  </si>
  <si>
    <t>61 | 23</t>
  </si>
  <si>
    <t>4 | 127</t>
  </si>
  <si>
    <t>2562 | 77</t>
  </si>
  <si>
    <t>2562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</si>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</sst>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576557.27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1195632.23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1181485.1499999999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1181485.1499999999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1181485.1499999999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590704.35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1155613.8039645127</v>
      </c>
      <c r="G28" s="18">
        <f>и_ср_начисл-и_ср_стоимость_факт</f>
        <v>40018.426035487326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1405370.8399999999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1484005.79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882.23282357266316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1680858.26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1594534.1099999999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715976.04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2087777.51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2087777.51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5195.4447136273866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56045.460000000006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52766.83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34040.730000000003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55583.69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55583.69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3007.9445774424121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532371.49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548192.09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353930.03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584625.49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584625.49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7959.1095513925047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568111.41999999993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563258.65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380058.99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562775.91999999993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562775.91999999993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139513.17701973821</v>
      </c>
      <c r="F6" s="40"/>
      <c r="I6" s="27">
        <f>E6/1.18</f>
        <v>118231.5059489307</v>
      </c>
      <c r="J6" s="29">
        <f>[1]сумма!$Q$6</f>
        <v>12959.079134999998</v>
      </c>
      <c r="K6" s="29">
        <f>J6-I6</f>
        <v>-105272.42681393071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374.19490540248461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0.3296</v>
      </c>
      <c r="E8" s="48">
        <v>374.19490540248461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2997.9194925849483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17.2088</v>
      </c>
      <c r="E25" s="48">
        <v>2130.6570627379756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0.67999999999999994</v>
      </c>
      <c r="E28" s="48">
        <v>867.26242984697285</v>
      </c>
      <c r="F28" s="49" t="s">
        <v>734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8458.7885947489322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2.3260000000000001</v>
      </c>
      <c r="E43" s="48">
        <v>2139.1226320948999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16.48</v>
      </c>
      <c r="E44" s="48">
        <v>1399.4734020807668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58</v>
      </c>
      <c r="E45" s="48">
        <v>2167.2563017840362</v>
      </c>
      <c r="F45" s="49" t="s">
        <v>747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1.26</v>
      </c>
      <c r="E47" s="56">
        <v>2352.2326425614583</v>
      </c>
      <c r="F47" s="49" t="s">
        <v>758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3</v>
      </c>
      <c r="E50" s="56">
        <v>133.44033054135576</v>
      </c>
      <c r="F50" s="49" t="s">
        <v>759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4</v>
      </c>
      <c r="E54" s="48">
        <v>175.21815445815656</v>
      </c>
      <c r="F54" s="49" t="s">
        <v>760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>
        <v>1</v>
      </c>
      <c r="E66" s="56">
        <v>92.045131228257759</v>
      </c>
      <c r="F66" s="49" t="s">
        <v>730</v>
      </c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1918.732295139507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>
        <v>1</v>
      </c>
      <c r="E75" s="48">
        <v>1627.674541910324</v>
      </c>
      <c r="F75" s="65" t="s">
        <v>730</v>
      </c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>
        <v>1.5</v>
      </c>
      <c r="E80" s="35">
        <v>291.05775322918294</v>
      </c>
      <c r="F80" s="33" t="s">
        <v>730</v>
      </c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157.3543682727815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15</v>
      </c>
      <c r="E91" s="35">
        <v>157.3543682727815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2130.6690197568414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17.2088</v>
      </c>
      <c r="E101" s="35">
        <v>2130.6690197568414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108233.62776349444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0.61460000000000004</v>
      </c>
      <c r="E106" s="56">
        <v>651.27490357764918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103368.56574536624</v>
      </c>
      <c r="F107" s="49" t="s">
        <v>743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4213.7871145505533</v>
      </c>
      <c r="F108" s="49" t="s">
        <v>743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11460.417450528237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0.61460000000000004</v>
      </c>
      <c r="E120" s="56">
        <v>661.01987395320521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128.8098230438224</v>
      </c>
      <c r="F127" s="49" t="s">
        <v>732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>
        <v>1</v>
      </c>
      <c r="E135" s="48">
        <v>26.173914297045496</v>
      </c>
      <c r="F135" s="49" t="s">
        <v>739</v>
      </c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96.594776906661508</v>
      </c>
      <c r="F147" s="49" t="s">
        <v>734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154.72382412232469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60</v>
      </c>
      <c r="E150" s="48">
        <v>3059.0267073156961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60</v>
      </c>
      <c r="E153" s="48">
        <v>2777.0176315618164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22.4</v>
      </c>
      <c r="E162" s="48">
        <v>4557.0508993276653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3781.4731298100405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401.95289015867536</v>
      </c>
      <c r="F172" s="49" t="s">
        <v>761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>
        <v>1</v>
      </c>
      <c r="E174" s="48">
        <v>2242.2654798061253</v>
      </c>
      <c r="F174" s="49" t="s">
        <v>730</v>
      </c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>
        <v>4.8</v>
      </c>
      <c r="E175" s="48">
        <v>368.94540454700496</v>
      </c>
      <c r="F175" s="49" t="s">
        <v>730</v>
      </c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0.65</v>
      </c>
      <c r="E176" s="48">
        <v>690.76053316006164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1.06</v>
      </c>
      <c r="E194" s="48">
        <v>77.548822138173023</v>
      </c>
      <c r="F194" s="49" t="s">
        <v>762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163529.75787552603</v>
      </c>
      <c r="F197" s="75"/>
      <c r="I197" s="27">
        <f>E197/1.18</f>
        <v>138584.54057247969</v>
      </c>
      <c r="J197" s="29">
        <f>[1]сумма!$Q$11</f>
        <v>31082.599499999997</v>
      </c>
      <c r="K197" s="29">
        <f>J197-I197</f>
        <v>-107501.94107247969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163529.75787552603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3.6876000000000011</v>
      </c>
      <c r="E199" s="35">
        <v>14535.860866594374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20.64</v>
      </c>
      <c r="E200" s="35">
        <v>32545.809650583891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123.24</v>
      </c>
      <c r="E211" s="35">
        <v>44523.496017745434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2</v>
      </c>
      <c r="E212" s="35">
        <v>2080.4549459035943</v>
      </c>
      <c r="F212" s="49" t="s">
        <v>764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12</v>
      </c>
      <c r="E217" s="35">
        <v>6005.2821734468816</v>
      </c>
      <c r="F217" s="49" t="s">
        <v>746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>
        <v>1</v>
      </c>
      <c r="E220" s="35">
        <v>3428.6510822196105</v>
      </c>
      <c r="F220" s="49" t="s">
        <v>740</v>
      </c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8</v>
      </c>
      <c r="E223" s="35">
        <v>31921.251099852823</v>
      </c>
      <c r="F223" s="49" t="s">
        <v>746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1.75</v>
      </c>
      <c r="E231" s="48">
        <v>647.70320342346633</v>
      </c>
      <c r="F231" s="49" t="s">
        <v>734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27765.401058176398</v>
      </c>
      <c r="F232" s="33"/>
      <c r="I232" s="27">
        <f>E232/1.18</f>
        <v>23530.000896759659</v>
      </c>
      <c r="J232" s="29">
        <f>[1]сумма!$M$13</f>
        <v>4000.8600000000006</v>
      </c>
      <c r="K232" s="29">
        <f>J232-I232</f>
        <v>-19529.140896759658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27765.401058176398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>
        <v>1</v>
      </c>
      <c r="E237" s="35">
        <v>9345.5245291528827</v>
      </c>
      <c r="F237" s="33" t="s">
        <v>740</v>
      </c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4</v>
      </c>
      <c r="E249" s="35">
        <v>1687.5897286689849</v>
      </c>
      <c r="F249" s="33" t="s">
        <v>735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4</v>
      </c>
      <c r="E250" s="35">
        <v>2749.1935314884981</v>
      </c>
      <c r="F250" s="33" t="s">
        <v>765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48</v>
      </c>
      <c r="E253" s="35">
        <v>9662.9678249028657</v>
      </c>
      <c r="F253" s="33" t="s">
        <v>766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>
        <v>6</v>
      </c>
      <c r="E255" s="35">
        <v>409.10043272621698</v>
      </c>
      <c r="F255" s="33" t="s">
        <v>735</v>
      </c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>
        <v>1</v>
      </c>
      <c r="E256" s="35">
        <v>3837.7404426089961</v>
      </c>
      <c r="F256" s="33" t="s">
        <v>763</v>
      </c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75484.442932510254</v>
      </c>
      <c r="F266" s="75"/>
      <c r="I266" s="27">
        <f>E266/1.18</f>
        <v>63969.866891957849</v>
      </c>
      <c r="J266" s="29">
        <f>[1]сумма!$Q$15</f>
        <v>14033.079052204816</v>
      </c>
      <c r="K266" s="29">
        <f>J266-I266</f>
        <v>-49936.787839753029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75484.442932510254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1.79</v>
      </c>
      <c r="E268" s="35">
        <v>5507.8452992453858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6</v>
      </c>
      <c r="E270" s="35">
        <v>1147.2281320896882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0.1</v>
      </c>
      <c r="E271" s="35">
        <v>326.01495195587069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55.810239628490983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550.09460993598691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>
        <v>1</v>
      </c>
      <c r="E281" s="35">
        <v>1752.2092580458527</v>
      </c>
      <c r="F281" s="33" t="s">
        <v>734</v>
      </c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22123.725253681434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5</v>
      </c>
      <c r="E284" s="35">
        <v>2103.5182019781914</v>
      </c>
      <c r="F284" s="33" t="s">
        <v>734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2</v>
      </c>
      <c r="E288" s="35">
        <v>51.995682665928243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>
        <v>1</v>
      </c>
      <c r="E289" s="35">
        <v>127.18029761396997</v>
      </c>
      <c r="F289" s="33" t="s">
        <v>740</v>
      </c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6</v>
      </c>
      <c r="E290" s="35">
        <v>246.23088950162537</v>
      </c>
      <c r="F290" s="33" t="s">
        <v>767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51</v>
      </c>
      <c r="E293" s="35">
        <v>7452.0225092207747</v>
      </c>
      <c r="F293" s="33" t="s">
        <v>768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1</v>
      </c>
      <c r="E296" s="35">
        <v>44.283873987127386</v>
      </c>
      <c r="F296" s="33" t="s">
        <v>730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18.747514169979471</v>
      </c>
      <c r="F298" s="33" t="s">
        <v>740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>
        <v>2</v>
      </c>
      <c r="E302" s="35">
        <v>71.048606100065939</v>
      </c>
      <c r="F302" s="33" t="s">
        <v>730</v>
      </c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4</v>
      </c>
      <c r="E308" s="35">
        <v>493.2788419590745</v>
      </c>
      <c r="F308" s="33" t="s">
        <v>744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181.10613217674404</v>
      </c>
      <c r="F309" s="33" t="s">
        <v>743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388.89406726140101</v>
      </c>
      <c r="F310" s="33" t="s">
        <v>769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2</v>
      </c>
      <c r="E312" s="35">
        <v>146.22397797798493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8</v>
      </c>
      <c r="E319" s="35">
        <v>4245.0748995871309</v>
      </c>
      <c r="F319" s="33" t="s">
        <v>770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584.46123441944155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6</v>
      </c>
      <c r="E322" s="35">
        <v>808.24664724672789</v>
      </c>
      <c r="F322" s="33" t="s">
        <v>771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>
        <v>2</v>
      </c>
      <c r="E325" s="35">
        <v>19249.909674090533</v>
      </c>
      <c r="F325" s="33" t="s">
        <v>744</v>
      </c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6</v>
      </c>
      <c r="E328" s="35">
        <v>320.52821762750551</v>
      </c>
      <c r="F328" s="33" t="s">
        <v>772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763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6</v>
      </c>
      <c r="E334" s="35">
        <v>463.45329205923031</v>
      </c>
      <c r="F334" s="33" t="s">
        <v>772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96</v>
      </c>
      <c r="E335" s="35">
        <v>4647.4965131482531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13</v>
      </c>
      <c r="E337" s="35">
        <v>638.05591315575418</v>
      </c>
      <c r="F337" s="33" t="s">
        <v>737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192309.3617835613</v>
      </c>
      <c r="F338" s="75"/>
      <c r="I338" s="27">
        <f>E338/1.18</f>
        <v>162974.03540979771</v>
      </c>
      <c r="J338" s="29">
        <f>[1]сумма!$Q$17</f>
        <v>27117.06</v>
      </c>
      <c r="K338" s="29">
        <f>J338-I338</f>
        <v>-135856.97540979771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192309.3617835613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773</v>
      </c>
      <c r="E342" s="48">
        <v>216.81662309197168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774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775</v>
      </c>
      <c r="E344" s="84">
        <v>674.9139298751636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776</v>
      </c>
      <c r="E345" s="84">
        <v>31.554572786616291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777</v>
      </c>
      <c r="E346" s="48">
        <v>1353.6301917496241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778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779</v>
      </c>
      <c r="E349" s="48">
        <v>114548.91032658586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780</v>
      </c>
      <c r="E350" s="48">
        <v>31799.022080306928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781</v>
      </c>
      <c r="E351" s="48">
        <v>25230.338110276636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782</v>
      </c>
      <c r="E352" s="48">
        <v>13581.212480355856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783</v>
      </c>
      <c r="E353" s="84">
        <v>1340.8242245444453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784</v>
      </c>
      <c r="E354" s="48">
        <v>1587.7007930648194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149008.6795603605</v>
      </c>
      <c r="F355" s="75"/>
      <c r="I355" s="27">
        <f>E355/1.18</f>
        <v>126278.54200030552</v>
      </c>
      <c r="J355" s="29">
        <f>[1]сумма!$Q$19</f>
        <v>27334.060541112922</v>
      </c>
      <c r="K355" s="29">
        <f>J355-I355</f>
        <v>-98944.481459192597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49322.94591229572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785</v>
      </c>
      <c r="E358" s="89">
        <v>8468.4629554902222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786</v>
      </c>
      <c r="E359" s="89">
        <v>14556.773692590505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787</v>
      </c>
      <c r="E360" s="89">
        <v>109.41867964013858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788</v>
      </c>
      <c r="E361" s="89">
        <v>224.06652737736871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789</v>
      </c>
      <c r="E362" s="89">
        <v>379.25272438268115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790</v>
      </c>
      <c r="E364" s="89">
        <v>1095.7412088539284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791</v>
      </c>
      <c r="E365" s="89">
        <v>5523.4970369406028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792</v>
      </c>
      <c r="E366" s="89">
        <v>5331.9097236552843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793</v>
      </c>
      <c r="E367" s="89">
        <v>632.5262979962115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793</v>
      </c>
      <c r="E368" s="89">
        <v>923.63187930085701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794</v>
      </c>
      <c r="E369" s="89">
        <v>2112.1834685904491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795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796</v>
      </c>
      <c r="E371" s="89">
        <v>4572.8183809655029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99685.733648064794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797</v>
      </c>
      <c r="E375" s="93">
        <v>12519.632474401269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798</v>
      </c>
      <c r="E377" s="95">
        <v>790.43068913681554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799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800</v>
      </c>
      <c r="E379" s="95">
        <v>56009.928676130614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801</v>
      </c>
      <c r="E380" s="95">
        <v>19610.108790712409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801</v>
      </c>
      <c r="E382" s="95">
        <v>3488.8743722353365</v>
      </c>
      <c r="F382" s="49" t="s">
        <v>802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801</v>
      </c>
      <c r="E383" s="95">
        <v>1796.2192450639859</v>
      </c>
      <c r="F383" s="49" t="s">
        <v>803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85722.608100368816</v>
      </c>
      <c r="F386" s="75"/>
      <c r="I386" s="27">
        <f>E386/1.18</f>
        <v>72646.278051160014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85722.608100368816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48908.619300727136</v>
      </c>
      <c r="F388" s="75"/>
      <c r="I388" s="27">
        <f>E388/1.18</f>
        <v>41447.982458243336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48908.619300727136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273371.72396451258</v>
      </c>
      <c r="F390" s="75"/>
      <c r="I390" s="27">
        <f>E390/1.18</f>
        <v>231670.9525122988</v>
      </c>
      <c r="J390" s="27">
        <f>SUM(I6:I390)</f>
        <v>979333.70474193338</v>
      </c>
      <c r="K390" s="27">
        <f>J390*1.01330668353499*1.18</f>
        <v>1170991.1583427787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273371.72396451258</v>
      </c>
      <c r="F391" s="49" t="s">
        <v>731</v>
      </c>
      <c r="I391" s="27">
        <f>E6+E197+E232+E266+E338+E355+E386+E388+E390</f>
        <v>1155613.7715954813</v>
      </c>
      <c r="J391" s="27">
        <f>I391-K391</f>
        <v>816449.99535675952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2017-05-18T02:37:49Z</dcterms:modified>
</cp:coreProperties>
</file>